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840" windowHeight="11730" activeTab="1"/>
  </bookViews>
  <sheets>
    <sheet name="C.E." sheetId="1" r:id="rId1"/>
    <sheet name="Attivo" sheetId="2" r:id="rId2"/>
    <sheet name="Passivo" sheetId="3" r:id="rId3"/>
  </sheets>
  <definedNames>
    <definedName name="Print_Area" localSheetId="1">Attivo!$A$1:$E$33</definedName>
    <definedName name="Print_Area" localSheetId="0">C.E.!$A$1:$E$28</definedName>
    <definedName name="Print_Area" localSheetId="2">Passivo!$A$1:$E$29</definedName>
  </definedNames>
  <calcPr calcId="145621"/>
</workbook>
</file>

<file path=xl/calcChain.xml><?xml version="1.0" encoding="utf-8"?>
<calcChain xmlns="http://schemas.openxmlformats.org/spreadsheetml/2006/main">
  <c r="E13" i="3" l="1"/>
  <c r="E14" i="3"/>
  <c r="E15" i="3"/>
  <c r="E16" i="3"/>
  <c r="E18" i="3"/>
  <c r="E12" i="3"/>
  <c r="D17" i="3"/>
  <c r="D10" i="3"/>
  <c r="E6" i="3"/>
  <c r="E7" i="3"/>
  <c r="E8" i="3"/>
  <c r="E9" i="3"/>
  <c r="E5" i="3"/>
  <c r="E12" i="2"/>
  <c r="E13" i="2"/>
  <c r="E14" i="2"/>
  <c r="E16" i="2"/>
  <c r="E17" i="2"/>
  <c r="E19" i="2"/>
  <c r="E11" i="2"/>
  <c r="D15" i="2"/>
  <c r="E6" i="2"/>
  <c r="E7" i="2"/>
  <c r="E8" i="2"/>
  <c r="E5" i="2"/>
  <c r="D9" i="2"/>
  <c r="E23" i="1"/>
  <c r="E20" i="1"/>
  <c r="E21" i="1"/>
  <c r="E22" i="1"/>
  <c r="E14" i="1"/>
  <c r="E15" i="1"/>
  <c r="E16" i="1"/>
  <c r="E17" i="1"/>
  <c r="E13" i="1"/>
  <c r="D18" i="1"/>
  <c r="E6" i="1"/>
  <c r="E7" i="1"/>
  <c r="E8" i="1"/>
  <c r="E9" i="1"/>
  <c r="E10" i="1"/>
  <c r="E5" i="1"/>
  <c r="D11" i="1"/>
  <c r="D19" i="3" l="1"/>
  <c r="E10" i="3"/>
  <c r="D18" i="2"/>
  <c r="D19" i="1"/>
  <c r="C17" i="3"/>
  <c r="E17" i="3" s="1"/>
  <c r="C10" i="3"/>
  <c r="D21" i="3" l="1"/>
  <c r="D20" i="2"/>
  <c r="D24" i="1"/>
  <c r="C11" i="1"/>
  <c r="E11" i="1" s="1"/>
  <c r="C18" i="1"/>
  <c r="E18" i="1" s="1"/>
  <c r="C19" i="1" l="1"/>
  <c r="C24" i="1" l="1"/>
  <c r="E24" i="1" s="1"/>
  <c r="E19" i="1"/>
  <c r="C19" i="3"/>
  <c r="E19" i="3" s="1"/>
  <c r="C15" i="2"/>
  <c r="E15" i="2" s="1"/>
  <c r="C9" i="2"/>
  <c r="E9" i="2" s="1"/>
  <c r="C18" i="2" l="1"/>
  <c r="E18" i="2" s="1"/>
  <c r="C21" i="3"/>
  <c r="E21" i="3" s="1"/>
  <c r="C20" i="2" l="1"/>
  <c r="E20" i="2" s="1"/>
</calcChain>
</file>

<file path=xl/sharedStrings.xml><?xml version="1.0" encoding="utf-8"?>
<sst xmlns="http://schemas.openxmlformats.org/spreadsheetml/2006/main" count="75" uniqueCount="61">
  <si>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</si>
  <si>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</si>
  <si>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</si>
  <si>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</si>
  <si>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</si>
  <si>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</si>
  <si>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</si>
  <si>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</si>
  <si>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</si>
  <si>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</si>
  <si>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</si>
  <si>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</si>
  <si>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</si>
  <si>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</si>
  <si>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</si>
  <si>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</si>
  <si>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</si>
  <si>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</si>
  <si>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</si>
  <si>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</si>
  <si>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</si>
  <si>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</si>
  <si>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</si>
  <si>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</si>
  <si>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</si>
  <si>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</si>
  <si>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</si>
  <si>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</si>
  <si>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</si>
  <si>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</si>
  <si>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</si>
  <si>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</si>
  <si>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</si>
  <si>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</si>
  <si>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</si>
  <si>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</si>
  <si>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</si>
  <si>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</si>
  <si>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</si>
  <si>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</si>
  <si>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</si>
  <si>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</si>
  <si>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</si>
  <si>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</si>
  <si>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</si>
  <si>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</si>
  <si>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</si>
  <si>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</si>
  <si>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</si>
  <si>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</si>
  <si>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</si>
  <si>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</si>
  <si>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</si>
  <si>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</si>
  <si>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</si>
  <si>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</si>
  <si>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</si>
  <si>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</si>
  <si>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Altre riserve da rivalutazione</t>
  </si>
  <si>
    <t>VALORI 2020</t>
  </si>
  <si>
    <t>VALORI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</si>
</sst>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18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9" fillId="0" borderId="0" xfId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5" fillId="0" borderId="0" xfId="0" applyFont="1"/>
    <xf numFmtId="165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5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5" fontId="1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5" fontId="17" fillId="0" borderId="0" xfId="1" applyNumberFormat="1" applyFont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190499</xdr:rowOff>
    </xdr:from>
    <xdr:to>
      <xdr:col>4</xdr:col>
      <xdr:colOff>1007927</xdr:colOff>
      <xdr:row>29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9886949"/>
          <a:ext cx="2084252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123825</xdr:rowOff>
    </xdr:from>
    <xdr:to>
      <xdr:col>4</xdr:col>
      <xdr:colOff>922202</xdr:colOff>
      <xdr:row>30</xdr:row>
      <xdr:rowOff>163485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0" y="9515475"/>
          <a:ext cx="2065202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29</xdr:row>
      <xdr:rowOff>6350</xdr:rowOff>
    </xdr:from>
    <xdr:to>
      <xdr:col>4</xdr:col>
      <xdr:colOff>1093652</xdr:colOff>
      <xdr:row>30</xdr:row>
      <xdr:rowOff>192060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1950" y="9683750"/>
          <a:ext cx="2093777" cy="41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opLeftCell="A13" zoomScaleNormal="100" workbookViewId="0">
      <selection activeCell="G27" sqref="G27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47" t="s">
        <v>0</v>
      </c>
      <c r="B2" s="47"/>
      <c r="C2" s="1" t="s">
        <v>59</v>
      </c>
      <c r="D2" s="1" t="s">
        <v>60</v>
      </c>
      <c r="E2" s="1" t="s">
        <v>1</v>
      </c>
    </row>
    <row r="3" spans="1:5" ht="32.25" customHeight="1" x14ac:dyDescent="0.3">
      <c r="A3" s="48" t="s">
        <v>2</v>
      </c>
      <c r="B3" s="48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11954515</v>
      </c>
      <c r="D5" s="7">
        <v>11953312.640000001</v>
      </c>
      <c r="E5" s="38">
        <f>+D5-C5</f>
        <v>-1202.359999999404</v>
      </c>
    </row>
    <row r="6" spans="1:5" ht="32.25" customHeight="1" x14ac:dyDescent="0.3">
      <c r="A6" s="5"/>
      <c r="B6" s="6" t="s">
        <v>5</v>
      </c>
      <c r="C6" s="7">
        <v>4714359</v>
      </c>
      <c r="D6" s="7">
        <v>4910206.41</v>
      </c>
      <c r="E6" s="38">
        <f t="shared" ref="E6:E10" si="0">+D6-C6</f>
        <v>195847.41000000015</v>
      </c>
    </row>
    <row r="7" spans="1:5" ht="32.25" customHeight="1" x14ac:dyDescent="0.3">
      <c r="A7" s="5"/>
      <c r="B7" s="6" t="s">
        <v>6</v>
      </c>
      <c r="C7" s="7">
        <v>320641</v>
      </c>
      <c r="D7" s="7">
        <v>1393691.8</v>
      </c>
      <c r="E7" s="38">
        <f t="shared" si="0"/>
        <v>1073050.8</v>
      </c>
    </row>
    <row r="8" spans="1:5" ht="32.25" customHeight="1" x14ac:dyDescent="0.3">
      <c r="A8" s="5"/>
      <c r="B8" s="6" t="s">
        <v>7</v>
      </c>
      <c r="C8" s="7">
        <v>157054</v>
      </c>
      <c r="D8" s="7">
        <v>159579.07999999999</v>
      </c>
      <c r="E8" s="38">
        <f t="shared" si="0"/>
        <v>2525.0799999999872</v>
      </c>
    </row>
    <row r="9" spans="1:5" ht="32.25" customHeight="1" x14ac:dyDescent="0.3">
      <c r="A9" s="5"/>
      <c r="B9" s="6" t="s">
        <v>8</v>
      </c>
      <c r="C9" s="7">
        <v>5341</v>
      </c>
      <c r="D9" s="7">
        <v>-16635.439999999999</v>
      </c>
      <c r="E9" s="38">
        <f t="shared" si="0"/>
        <v>-21976.44</v>
      </c>
    </row>
    <row r="10" spans="1:5" ht="15" x14ac:dyDescent="0.3">
      <c r="A10" s="5"/>
      <c r="B10" s="42" t="s">
        <v>9</v>
      </c>
      <c r="C10" s="45">
        <v>-1</v>
      </c>
      <c r="D10" s="45">
        <v>0</v>
      </c>
      <c r="E10" s="38">
        <f t="shared" si="0"/>
        <v>1</v>
      </c>
    </row>
    <row r="11" spans="1:5" ht="32.25" customHeight="1" x14ac:dyDescent="0.3">
      <c r="A11" s="8" t="s">
        <v>10</v>
      </c>
      <c r="B11" s="5"/>
      <c r="C11" s="9">
        <f>SUM(C5:C10)</f>
        <v>17151909</v>
      </c>
      <c r="D11" s="9">
        <f>SUM(D5:D10)</f>
        <v>18400154.489999998</v>
      </c>
      <c r="E11" s="9">
        <f>+D11-C11</f>
        <v>1248245.4899999984</v>
      </c>
    </row>
    <row r="12" spans="1:5" ht="30.75" customHeight="1" x14ac:dyDescent="0.3">
      <c r="A12" s="4" t="s">
        <v>11</v>
      </c>
      <c r="B12" s="5"/>
      <c r="C12" s="10"/>
      <c r="D12" s="10"/>
      <c r="E12" s="7"/>
    </row>
    <row r="13" spans="1:5" ht="32.25" customHeight="1" x14ac:dyDescent="0.3">
      <c r="A13" s="5"/>
      <c r="B13" s="6" t="s">
        <v>12</v>
      </c>
      <c r="C13" s="7">
        <v>4490766</v>
      </c>
      <c r="D13" s="7">
        <v>4342258.37</v>
      </c>
      <c r="E13" s="7">
        <f>+D13-C13</f>
        <v>-148507.62999999989</v>
      </c>
    </row>
    <row r="14" spans="1:5" ht="32.25" customHeight="1" x14ac:dyDescent="0.3">
      <c r="A14" s="5"/>
      <c r="B14" s="6" t="s">
        <v>13</v>
      </c>
      <c r="C14" s="7">
        <v>4710856</v>
      </c>
      <c r="D14" s="7">
        <v>3981478.54</v>
      </c>
      <c r="E14" s="7">
        <f t="shared" ref="E14:E17" si="1">+D14-C14</f>
        <v>-729377.46</v>
      </c>
    </row>
    <row r="15" spans="1:5" ht="32.25" customHeight="1" x14ac:dyDescent="0.3">
      <c r="A15" s="5"/>
      <c r="B15" s="6" t="s">
        <v>14</v>
      </c>
      <c r="C15" s="7">
        <v>6486248</v>
      </c>
      <c r="D15" s="7">
        <v>6691415.9199999999</v>
      </c>
      <c r="E15" s="7">
        <f t="shared" si="1"/>
        <v>205167.91999999993</v>
      </c>
    </row>
    <row r="16" spans="1:5" ht="32.25" customHeight="1" x14ac:dyDescent="0.3">
      <c r="A16" s="5"/>
      <c r="B16" s="6" t="s">
        <v>15</v>
      </c>
      <c r="C16" s="7">
        <v>4647407</v>
      </c>
      <c r="D16" s="7">
        <v>4597075.3899999997</v>
      </c>
      <c r="E16" s="7">
        <f t="shared" si="1"/>
        <v>-50331.610000000335</v>
      </c>
    </row>
    <row r="17" spans="1:5" ht="15" x14ac:dyDescent="0.3">
      <c r="A17" s="5"/>
      <c r="B17" s="42" t="s">
        <v>9</v>
      </c>
      <c r="C17" s="45">
        <v>0</v>
      </c>
      <c r="D17" s="45">
        <v>0</v>
      </c>
      <c r="E17" s="7">
        <f t="shared" si="1"/>
        <v>0</v>
      </c>
    </row>
    <row r="18" spans="1:5" ht="32.25" customHeight="1" x14ac:dyDescent="0.3">
      <c r="A18" s="8" t="s">
        <v>16</v>
      </c>
      <c r="B18" s="5"/>
      <c r="C18" s="11">
        <f>SUM(C13:C17)</f>
        <v>20335277</v>
      </c>
      <c r="D18" s="11">
        <f>SUM(D13:D17)</f>
        <v>19612228.219999999</v>
      </c>
      <c r="E18" s="9">
        <f>+D18-C18</f>
        <v>-723048.78000000119</v>
      </c>
    </row>
    <row r="19" spans="1:5" ht="32.25" customHeight="1" x14ac:dyDescent="0.3">
      <c r="A19" s="8" t="s">
        <v>17</v>
      </c>
      <c r="B19" s="8"/>
      <c r="C19" s="9">
        <f>+C11-C18</f>
        <v>-3183368</v>
      </c>
      <c r="D19" s="9">
        <f>+D11-D18</f>
        <v>-1212073.7300000004</v>
      </c>
      <c r="E19" s="9">
        <f t="shared" ref="E19:E24" si="2">+D19-C19</f>
        <v>1971294.2699999996</v>
      </c>
    </row>
    <row r="20" spans="1:5" ht="32.25" customHeight="1" x14ac:dyDescent="0.3">
      <c r="A20" s="8" t="s">
        <v>18</v>
      </c>
      <c r="B20" s="8"/>
      <c r="C20" s="9">
        <v>1746169</v>
      </c>
      <c r="D20" s="9">
        <v>297900.07</v>
      </c>
      <c r="E20" s="9">
        <f t="shared" si="2"/>
        <v>-1448268.93</v>
      </c>
    </row>
    <row r="21" spans="1:5" ht="32.25" customHeight="1" x14ac:dyDescent="0.3">
      <c r="A21" s="8" t="s">
        <v>19</v>
      </c>
      <c r="B21" s="8"/>
      <c r="C21" s="9">
        <v>115968</v>
      </c>
      <c r="D21" s="9">
        <v>963940.8</v>
      </c>
      <c r="E21" s="9">
        <f t="shared" si="2"/>
        <v>847972.8</v>
      </c>
    </row>
    <row r="22" spans="1:5" ht="27.75" customHeight="1" x14ac:dyDescent="0.3">
      <c r="A22" s="49" t="s">
        <v>20</v>
      </c>
      <c r="B22" s="49"/>
      <c r="C22" s="9">
        <v>-2456687</v>
      </c>
      <c r="D22" s="9">
        <v>-169496.77</v>
      </c>
      <c r="E22" s="9">
        <f t="shared" si="2"/>
        <v>2287190.23</v>
      </c>
    </row>
    <row r="23" spans="1:5" ht="15" x14ac:dyDescent="0.3">
      <c r="A23" s="5"/>
      <c r="B23" s="42" t="s">
        <v>9</v>
      </c>
      <c r="C23" s="43">
        <v>0</v>
      </c>
      <c r="D23" s="43">
        <v>0</v>
      </c>
      <c r="E23" s="9">
        <f t="shared" si="2"/>
        <v>0</v>
      </c>
    </row>
    <row r="24" spans="1:5" ht="27.75" customHeight="1" x14ac:dyDescent="0.3">
      <c r="A24" s="50" t="s">
        <v>21</v>
      </c>
      <c r="B24" s="50"/>
      <c r="C24" s="9">
        <f>+C19+C20+C21+C22+C23</f>
        <v>-3777918</v>
      </c>
      <c r="D24" s="9">
        <f>+D19+D20+D21+D22</f>
        <v>-119729.63000000032</v>
      </c>
      <c r="E24" s="9">
        <f t="shared" si="2"/>
        <v>3658188.3699999996</v>
      </c>
    </row>
    <row r="25" spans="1:5" ht="21" customHeight="1" x14ac:dyDescent="0.3">
      <c r="C25" s="12"/>
      <c r="D25" s="12"/>
      <c r="E25" s="12"/>
    </row>
    <row r="26" spans="1:5" ht="21" customHeight="1" x14ac:dyDescent="0.3">
      <c r="C26" s="12"/>
      <c r="D26" s="12"/>
      <c r="E26" s="12"/>
    </row>
    <row r="27" spans="1:5" ht="21" customHeight="1" x14ac:dyDescent="0.3">
      <c r="C27" s="12"/>
      <c r="D27" s="12"/>
      <c r="E27" s="12"/>
    </row>
    <row r="28" spans="1:5" ht="21" customHeight="1" x14ac:dyDescent="0.3">
      <c r="C28" s="12"/>
      <c r="D28" s="12"/>
      <c r="E28" s="12"/>
    </row>
  </sheetData>
  <mergeCells count="4">
    <mergeCell ref="A2:B2"/>
    <mergeCell ref="A3:B3"/>
    <mergeCell ref="A22:B22"/>
    <mergeCell ref="A24:B24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J15" sqref="J15"/>
    </sheetView>
  </sheetViews>
  <sheetFormatPr defaultRowHeight="15" customHeight="1" x14ac:dyDescent="0.25"/>
  <cols>
    <col min="1" max="1" width="2.44140625" customWidth="1"/>
    <col min="2" max="2" width="29.44140625" customWidth="1"/>
    <col min="3" max="5" width="13.33203125" style="24" customWidth="1"/>
    <col min="6" max="6" width="12.109375" customWidth="1"/>
    <col min="7" max="7" width="12" bestFit="1" customWidth="1"/>
  </cols>
  <sheetData>
    <row r="1" spans="1:5" ht="24" customHeight="1" x14ac:dyDescent="0.25">
      <c r="B1" s="13"/>
      <c r="C1" s="14"/>
      <c r="D1" s="14"/>
      <c r="E1" s="14"/>
    </row>
    <row r="2" spans="1:5" ht="15" customHeight="1" x14ac:dyDescent="0.25">
      <c r="B2" s="13"/>
      <c r="E2" s="14"/>
    </row>
    <row r="3" spans="1:5" ht="32.25" customHeight="1" x14ac:dyDescent="0.25">
      <c r="B3" s="15" t="s">
        <v>22</v>
      </c>
      <c r="C3" s="14" t="s">
        <v>59</v>
      </c>
      <c r="D3" s="14" t="s">
        <v>60</v>
      </c>
      <c r="E3" s="1" t="s">
        <v>1</v>
      </c>
    </row>
    <row r="4" spans="1:5" ht="32.25" customHeight="1" x14ac:dyDescent="0.25">
      <c r="A4" s="16" t="s">
        <v>23</v>
      </c>
      <c r="B4" s="17"/>
      <c r="E4" s="10"/>
    </row>
    <row r="5" spans="1:5" ht="32.25" customHeight="1" x14ac:dyDescent="0.25">
      <c r="B5" s="18" t="s">
        <v>24</v>
      </c>
      <c r="C5" s="7">
        <v>38346</v>
      </c>
      <c r="D5" s="7">
        <v>26682</v>
      </c>
      <c r="E5" s="7">
        <f>+D5-C5</f>
        <v>-11664</v>
      </c>
    </row>
    <row r="6" spans="1:5" ht="32.25" customHeight="1" x14ac:dyDescent="0.25">
      <c r="B6" s="18" t="s">
        <v>25</v>
      </c>
      <c r="C6" s="7">
        <v>20573019</v>
      </c>
      <c r="D6" s="7">
        <v>19141471</v>
      </c>
      <c r="E6" s="7">
        <f t="shared" ref="E6:E9" si="0">+D6-C6</f>
        <v>-1431548</v>
      </c>
    </row>
    <row r="7" spans="1:5" ht="32.25" customHeight="1" x14ac:dyDescent="0.25">
      <c r="B7" s="18" t="s">
        <v>26</v>
      </c>
      <c r="C7" s="7">
        <v>31605548</v>
      </c>
      <c r="D7" s="7">
        <v>43611310</v>
      </c>
      <c r="E7" s="7">
        <f t="shared" si="0"/>
        <v>12005762</v>
      </c>
    </row>
    <row r="8" spans="1:5" ht="32.25" customHeight="1" x14ac:dyDescent="0.25">
      <c r="B8" s="39" t="s">
        <v>9</v>
      </c>
      <c r="C8" s="7">
        <v>0</v>
      </c>
      <c r="D8" s="7">
        <v>1</v>
      </c>
      <c r="E8" s="7">
        <f t="shared" si="0"/>
        <v>1</v>
      </c>
    </row>
    <row r="9" spans="1:5" ht="32.25" customHeight="1" x14ac:dyDescent="0.25">
      <c r="B9" s="8" t="s">
        <v>27</v>
      </c>
      <c r="C9" s="9">
        <f>SUM(C5:C8)</f>
        <v>52216913</v>
      </c>
      <c r="D9" s="9">
        <f>SUM(D5:D8)</f>
        <v>62779464</v>
      </c>
      <c r="E9" s="9">
        <f t="shared" si="0"/>
        <v>10562551</v>
      </c>
    </row>
    <row r="10" spans="1:5" ht="32.25" customHeight="1" x14ac:dyDescent="0.25">
      <c r="A10" s="8" t="s">
        <v>28</v>
      </c>
      <c r="B10" s="19"/>
      <c r="E10" s="7"/>
    </row>
    <row r="11" spans="1:5" ht="32.25" customHeight="1" x14ac:dyDescent="0.25">
      <c r="B11" s="20" t="s">
        <v>29</v>
      </c>
      <c r="C11" s="10">
        <v>184386</v>
      </c>
      <c r="D11" s="10">
        <v>167750</v>
      </c>
      <c r="E11" s="7">
        <f>+D11-C11</f>
        <v>-16636</v>
      </c>
    </row>
    <row r="12" spans="1:5" ht="32.25" customHeight="1" x14ac:dyDescent="0.25">
      <c r="B12" s="21" t="s">
        <v>30</v>
      </c>
      <c r="C12" s="7">
        <v>9810249</v>
      </c>
      <c r="D12" s="7">
        <v>9840341</v>
      </c>
      <c r="E12" s="7">
        <f t="shared" ref="E12:E20" si="1">+D12-C12</f>
        <v>30092</v>
      </c>
    </row>
    <row r="13" spans="1:5" ht="32.25" customHeight="1" x14ac:dyDescent="0.25">
      <c r="B13" s="20" t="s">
        <v>31</v>
      </c>
      <c r="C13" s="7">
        <v>41638238</v>
      </c>
      <c r="D13" s="7">
        <v>30831357</v>
      </c>
      <c r="E13" s="7">
        <f t="shared" si="1"/>
        <v>-10806881</v>
      </c>
    </row>
    <row r="14" spans="1:5" ht="32.25" customHeight="1" x14ac:dyDescent="0.25">
      <c r="B14" s="39" t="s">
        <v>9</v>
      </c>
      <c r="C14" s="7">
        <v>0</v>
      </c>
      <c r="D14" s="7">
        <v>1</v>
      </c>
      <c r="E14" s="7">
        <f t="shared" si="1"/>
        <v>1</v>
      </c>
    </row>
    <row r="15" spans="1:5" ht="32.25" customHeight="1" x14ac:dyDescent="0.25">
      <c r="B15" s="22" t="s">
        <v>32</v>
      </c>
      <c r="C15" s="9">
        <f>SUM(C11:C14)</f>
        <v>51632873</v>
      </c>
      <c r="D15" s="9">
        <f>SUM(D11:D14)</f>
        <v>40839449</v>
      </c>
      <c r="E15" s="7">
        <f t="shared" si="1"/>
        <v>-10793424</v>
      </c>
    </row>
    <row r="16" spans="1:5" ht="32.25" customHeight="1" x14ac:dyDescent="0.25">
      <c r="A16" s="22" t="s">
        <v>33</v>
      </c>
      <c r="B16" s="19"/>
      <c r="C16" s="9">
        <v>1006</v>
      </c>
      <c r="D16" s="9">
        <v>223</v>
      </c>
      <c r="E16" s="7">
        <f t="shared" si="1"/>
        <v>-783</v>
      </c>
    </row>
    <row r="17" spans="1:7" ht="32.25" customHeight="1" x14ac:dyDescent="0.25">
      <c r="B17" s="39" t="s">
        <v>9</v>
      </c>
      <c r="C17" s="7">
        <v>-1</v>
      </c>
      <c r="D17" s="7">
        <v>-1</v>
      </c>
      <c r="E17" s="7">
        <f t="shared" si="1"/>
        <v>0</v>
      </c>
    </row>
    <row r="18" spans="1:7" ht="32.25" customHeight="1" x14ac:dyDescent="0.25">
      <c r="B18" s="22" t="s">
        <v>34</v>
      </c>
      <c r="C18" s="9">
        <f>+C16+C15+C9+C17</f>
        <v>103850791</v>
      </c>
      <c r="D18" s="9">
        <f>+D16+D15+D9+D17</f>
        <v>103619135</v>
      </c>
      <c r="E18" s="7">
        <f t="shared" si="1"/>
        <v>-231656</v>
      </c>
      <c r="F18" s="46"/>
      <c r="G18" s="46"/>
    </row>
    <row r="19" spans="1:7" ht="32.25" customHeight="1" x14ac:dyDescent="0.25">
      <c r="A19" s="22" t="s">
        <v>35</v>
      </c>
      <c r="B19" s="17"/>
      <c r="C19" s="9">
        <v>0</v>
      </c>
      <c r="D19" s="9">
        <v>0</v>
      </c>
      <c r="E19" s="7">
        <f t="shared" si="1"/>
        <v>0</v>
      </c>
    </row>
    <row r="20" spans="1:7" ht="32.25" customHeight="1" x14ac:dyDescent="0.25">
      <c r="B20" s="23" t="s">
        <v>36</v>
      </c>
      <c r="C20" s="10">
        <f>+C18</f>
        <v>103850791</v>
      </c>
      <c r="D20" s="10">
        <f>+D18</f>
        <v>103619135</v>
      </c>
      <c r="E20" s="7">
        <f t="shared" si="1"/>
        <v>-231656</v>
      </c>
    </row>
    <row r="21" spans="1:7" ht="15" customHeight="1" x14ac:dyDescent="0.25">
      <c r="C21" s="10"/>
      <c r="D21" s="10"/>
      <c r="E21" s="41"/>
    </row>
    <row r="22" spans="1:7" ht="15" customHeight="1" x14ac:dyDescent="0.25">
      <c r="E22" s="41"/>
    </row>
    <row r="23" spans="1:7" ht="15" customHeight="1" x14ac:dyDescent="0.25">
      <c r="E23" s="41"/>
    </row>
    <row r="24" spans="1:7" ht="15" customHeight="1" x14ac:dyDescent="0.25">
      <c r="E24" s="7"/>
    </row>
  </sheetData>
  <pageMargins left="0.70866141732283472" right="0.70866141732283472" top="0.98425196850393704" bottom="0.74803149606299213" header="0.31496062992125984" footer="0.31496062992125984"/>
  <pageSetup paperSize="9" scale="99" orientation="portrait" horizontalDpi="1200" verticalDpi="1200" r:id="rId1"/>
  <headerFooter>
    <oddHeader>&amp;CALL. D 
STATO PATRIMONIALE AL 31.12.2019
(previsto dall'articolo 22, comma 1 del D.P.R. 254/2005)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13" zoomScaleNormal="100" workbookViewId="0">
      <selection activeCell="G29" sqref="G29"/>
    </sheetView>
  </sheetViews>
  <sheetFormatPr defaultRowHeight="18" customHeight="1" x14ac:dyDescent="0.25"/>
  <cols>
    <col min="1" max="1" width="2.33203125" style="25" customWidth="1"/>
    <col min="2" max="2" width="31.33203125" style="25" customWidth="1"/>
    <col min="3" max="4" width="13.33203125" style="10" customWidth="1"/>
    <col min="5" max="5" width="13.33203125" style="3" customWidth="1"/>
    <col min="6" max="6" width="12" bestFit="1" customWidth="1"/>
  </cols>
  <sheetData>
    <row r="1" spans="1:5" ht="19.5" customHeight="1" x14ac:dyDescent="0.25"/>
    <row r="3" spans="1:5" ht="32.25" customHeight="1" x14ac:dyDescent="0.25">
      <c r="A3" s="51" t="s">
        <v>37</v>
      </c>
      <c r="B3" s="51"/>
      <c r="C3" s="1" t="s">
        <v>59</v>
      </c>
      <c r="D3" s="1" t="s">
        <v>60</v>
      </c>
      <c r="E3" s="26" t="s">
        <v>1</v>
      </c>
    </row>
    <row r="4" spans="1:5" ht="32.25" customHeight="1" x14ac:dyDescent="0.25">
      <c r="A4" s="22" t="s">
        <v>38</v>
      </c>
      <c r="B4" s="27"/>
    </row>
    <row r="5" spans="1:5" ht="32.25" customHeight="1" x14ac:dyDescent="0.25">
      <c r="B5" s="28" t="s">
        <v>39</v>
      </c>
      <c r="C5" s="29">
        <v>83495436</v>
      </c>
      <c r="D5" s="29">
        <v>79717518</v>
      </c>
      <c r="E5" s="29">
        <f>+D5-C5</f>
        <v>-3777918</v>
      </c>
    </row>
    <row r="6" spans="1:5" ht="32.25" customHeight="1" x14ac:dyDescent="0.25">
      <c r="B6" s="30" t="s">
        <v>40</v>
      </c>
      <c r="C6" s="29">
        <v>-3777918</v>
      </c>
      <c r="D6" s="29">
        <v>-119730</v>
      </c>
      <c r="E6" s="29">
        <f t="shared" ref="E6:E10" si="0">+D6-C6</f>
        <v>3658188</v>
      </c>
    </row>
    <row r="7" spans="1:5" ht="32.25" customHeight="1" x14ac:dyDescent="0.25">
      <c r="B7" s="30" t="s">
        <v>41</v>
      </c>
      <c r="C7" s="29">
        <v>6949437</v>
      </c>
      <c r="D7" s="29">
        <v>6949437</v>
      </c>
      <c r="E7" s="29">
        <f t="shared" si="0"/>
        <v>0</v>
      </c>
    </row>
    <row r="8" spans="1:5" ht="32.25" customHeight="1" x14ac:dyDescent="0.25">
      <c r="B8" s="30" t="s">
        <v>42</v>
      </c>
      <c r="C8" s="29">
        <v>1521</v>
      </c>
      <c r="D8" s="29">
        <v>0</v>
      </c>
      <c r="E8" s="29">
        <f t="shared" si="0"/>
        <v>-1521</v>
      </c>
    </row>
    <row r="9" spans="1:5" ht="32.25" customHeight="1" x14ac:dyDescent="0.25">
      <c r="B9" s="30" t="s">
        <v>58</v>
      </c>
      <c r="C9" s="29">
        <v>177175</v>
      </c>
      <c r="D9" s="29">
        <v>177175</v>
      </c>
      <c r="E9" s="29">
        <f t="shared" si="0"/>
        <v>0</v>
      </c>
    </row>
    <row r="10" spans="1:5" ht="32.25" customHeight="1" x14ac:dyDescent="0.25">
      <c r="B10" s="31" t="s">
        <v>43</v>
      </c>
      <c r="C10" s="32">
        <f>SUM(C5:C9)</f>
        <v>86845651</v>
      </c>
      <c r="D10" s="32">
        <f>SUM(D5:D9)</f>
        <v>86724400</v>
      </c>
      <c r="E10" s="32">
        <f t="shared" si="0"/>
        <v>-121251</v>
      </c>
    </row>
    <row r="11" spans="1:5" s="34" customFormat="1" ht="32.25" customHeight="1" x14ac:dyDescent="0.25">
      <c r="A11" s="22" t="s">
        <v>44</v>
      </c>
      <c r="B11" s="22" t="s">
        <v>45</v>
      </c>
      <c r="C11" s="33">
        <v>0</v>
      </c>
      <c r="D11" s="33"/>
      <c r="E11" s="44">
        <v>0</v>
      </c>
    </row>
    <row r="12" spans="1:5" ht="32.25" customHeight="1" x14ac:dyDescent="0.25">
      <c r="A12" s="22" t="s">
        <v>46</v>
      </c>
      <c r="B12" s="22" t="s">
        <v>47</v>
      </c>
      <c r="C12" s="35">
        <v>5591925</v>
      </c>
      <c r="D12" s="35">
        <v>5642324</v>
      </c>
      <c r="E12" s="44">
        <f>+D12-C12</f>
        <v>50399</v>
      </c>
    </row>
    <row r="13" spans="1:5" ht="32.25" customHeight="1" x14ac:dyDescent="0.25">
      <c r="A13" s="22" t="s">
        <v>48</v>
      </c>
      <c r="B13" s="22" t="s">
        <v>49</v>
      </c>
      <c r="C13" s="9">
        <v>9860254</v>
      </c>
      <c r="D13" s="9">
        <v>10165853</v>
      </c>
      <c r="E13" s="44">
        <f t="shared" ref="E13:E19" si="1">+D13-C13</f>
        <v>305599</v>
      </c>
    </row>
    <row r="14" spans="1:5" ht="32.25" customHeight="1" x14ac:dyDescent="0.25">
      <c r="A14" s="22" t="s">
        <v>50</v>
      </c>
      <c r="B14" s="22" t="s">
        <v>51</v>
      </c>
      <c r="C14" s="9">
        <v>669631</v>
      </c>
      <c r="D14" s="9">
        <v>796867</v>
      </c>
      <c r="E14" s="44">
        <f t="shared" si="1"/>
        <v>127236</v>
      </c>
    </row>
    <row r="15" spans="1:5" ht="32.25" customHeight="1" x14ac:dyDescent="0.25">
      <c r="A15" s="22" t="s">
        <v>52</v>
      </c>
      <c r="B15" s="22" t="s">
        <v>53</v>
      </c>
      <c r="C15" s="9">
        <v>883331</v>
      </c>
      <c r="D15" s="9">
        <v>289692</v>
      </c>
      <c r="E15" s="44">
        <f t="shared" si="1"/>
        <v>-593639</v>
      </c>
    </row>
    <row r="16" spans="1:5" ht="15" x14ac:dyDescent="0.25">
      <c r="A16"/>
      <c r="B16" s="39" t="s">
        <v>9</v>
      </c>
      <c r="C16" s="7">
        <v>-1</v>
      </c>
      <c r="D16" s="7">
        <v>0</v>
      </c>
      <c r="E16" s="7">
        <f t="shared" si="1"/>
        <v>1</v>
      </c>
    </row>
    <row r="17" spans="1:6" ht="32.25" customHeight="1" x14ac:dyDescent="0.25">
      <c r="A17" s="22"/>
      <c r="B17" s="22" t="s">
        <v>54</v>
      </c>
      <c r="C17" s="11">
        <f>SUM(C11:C16)</f>
        <v>17005140</v>
      </c>
      <c r="D17" s="11">
        <f>SUM(D11:D16)</f>
        <v>16894736</v>
      </c>
      <c r="E17" s="44">
        <f t="shared" si="1"/>
        <v>-110404</v>
      </c>
      <c r="F17" s="46"/>
    </row>
    <row r="18" spans="1:6" ht="15" x14ac:dyDescent="0.25">
      <c r="A18"/>
      <c r="B18" s="39" t="s">
        <v>9</v>
      </c>
      <c r="C18" s="7"/>
      <c r="D18" s="7">
        <v>-1</v>
      </c>
      <c r="E18" s="7">
        <f t="shared" si="1"/>
        <v>-1</v>
      </c>
    </row>
    <row r="19" spans="1:6" ht="32.25" customHeight="1" x14ac:dyDescent="0.25">
      <c r="B19" s="36" t="s">
        <v>55</v>
      </c>
      <c r="C19" s="9">
        <f>+C17+C10</f>
        <v>103850791</v>
      </c>
      <c r="D19" s="9">
        <f>+D10+D17+D18</f>
        <v>103619135</v>
      </c>
      <c r="E19" s="44">
        <f t="shared" si="1"/>
        <v>-231656</v>
      </c>
    </row>
    <row r="20" spans="1:6" ht="34.5" customHeight="1" x14ac:dyDescent="0.25">
      <c r="A20" s="22" t="s">
        <v>56</v>
      </c>
      <c r="B20" s="22" t="s">
        <v>57</v>
      </c>
      <c r="C20" s="9">
        <v>0</v>
      </c>
      <c r="D20" s="9">
        <v>0</v>
      </c>
      <c r="E20" s="44">
        <v>0</v>
      </c>
    </row>
    <row r="21" spans="1:6" ht="32.25" customHeight="1" x14ac:dyDescent="0.25">
      <c r="B21" s="37" t="s">
        <v>36</v>
      </c>
      <c r="C21" s="38">
        <f>+C19</f>
        <v>103850791</v>
      </c>
      <c r="D21" s="38">
        <f>+D19</f>
        <v>103619135</v>
      </c>
      <c r="E21" s="29">
        <f>+D21-C21</f>
        <v>-231656</v>
      </c>
    </row>
    <row r="22" spans="1:6" ht="18" customHeight="1" x14ac:dyDescent="0.25">
      <c r="C22" s="9"/>
      <c r="D22" s="9"/>
      <c r="E22" s="40"/>
    </row>
  </sheetData>
  <mergeCells count="1">
    <mergeCell ref="A3:B3"/>
  </mergeCells>
  <pageMargins left="0.70866141732283472" right="0.70866141732283472" top="0.98425196850393704" bottom="0.74803149606299213" header="0.31496062992125984" footer="0.31496062992125984"/>
  <pageSetup paperSize="9" scale="97" orientation="portrait" horizontalDpi="1200" verticalDpi="1200" r:id="rId1"/>
  <headerFooter>
    <oddHeader>&amp;CALL. D 
STATO PATRIMONIALE AL 31.12.2019 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Attivo!Print_Area</vt:lpstr>
      <vt:lpstr>C.E.!Print_Area</vt:lpstr>
      <vt:lpstr>Passivo!Print_Area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Gisella Dibenedetto</cp:lastModifiedBy>
  <cp:lastPrinted>2021-05-11T06:05:36Z</cp:lastPrinted>
  <dcterms:created xsi:type="dcterms:W3CDTF">2015-04-28T06:40:58Z</dcterms:created>
  <dcterms:modified xsi:type="dcterms:W3CDTF">2022-05-02T08:29:24Z</dcterms:modified>
</cp:coreProperties>
</file>